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po schválení rozpočtu vyvěsit na úd\"/>
    </mc:Choice>
  </mc:AlternateContent>
  <bookViews>
    <workbookView xWindow="0" yWindow="0" windowWidth="28800" windowHeight="11580"/>
  </bookViews>
  <sheets>
    <sheet name="výdaje 202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8" i="1"/>
  <c r="C79" i="1" s="1"/>
  <c r="C76" i="1"/>
  <c r="C64" i="1"/>
  <c r="C62" i="1"/>
  <c r="C47" i="1"/>
  <c r="C41" i="1"/>
  <c r="C25" i="1"/>
  <c r="C21" i="1"/>
  <c r="C19" i="1"/>
  <c r="C18" i="1"/>
  <c r="C17" i="1"/>
  <c r="C13" i="1"/>
  <c r="C50" i="1" s="1"/>
  <c r="C11" i="1"/>
  <c r="C10" i="1"/>
  <c r="C9" i="1"/>
  <c r="C81" i="1" l="1"/>
  <c r="C84" i="1"/>
</calcChain>
</file>

<file path=xl/sharedStrings.xml><?xml version="1.0" encoding="utf-8"?>
<sst xmlns="http://schemas.openxmlformats.org/spreadsheetml/2006/main" count="87" uniqueCount="70">
  <si>
    <t>tabulka č. 1b</t>
  </si>
  <si>
    <t>oddíl §</t>
  </si>
  <si>
    <t>Název položky</t>
  </si>
  <si>
    <t>Návrh rozpočtu 2026</t>
  </si>
  <si>
    <t>Běžné výdaje</t>
  </si>
  <si>
    <t>02., 03. MĚSTSKÁ INFRASTRUKTURA</t>
  </si>
  <si>
    <t>silnice</t>
  </si>
  <si>
    <t>ostatní záležitosti pozemních komunikací (chodníky)</t>
  </si>
  <si>
    <t>provoz veřejné silniční dopravy</t>
  </si>
  <si>
    <t>železnice</t>
  </si>
  <si>
    <t>pitná voda</t>
  </si>
  <si>
    <t>využití volného času dětí a mládeže (dětská hřiště)</t>
  </si>
  <si>
    <t>sběr a svoz komunálního odpadu</t>
  </si>
  <si>
    <t>péče o vzhled obcí a veřejnou zeleň</t>
  </si>
  <si>
    <t>04. ŠKOLSTVÍ + SPORT</t>
  </si>
  <si>
    <t>MŠ školství - opravy,služby na budovách, drobný hmotný</t>
  </si>
  <si>
    <t xml:space="preserve">MŠ Čakovice I provoz příspěvek MČ </t>
  </si>
  <si>
    <t xml:space="preserve">MŠ Čakovice II provoz příspěvek MČ </t>
  </si>
  <si>
    <t xml:space="preserve">MŠ Čakovice III provoz příspěvek MČ </t>
  </si>
  <si>
    <t>ZŠ školství opravy,služby na budovách, drobný hmotný</t>
  </si>
  <si>
    <t xml:space="preserve">ZŠ Čakovice provoz příspěvek MČ </t>
  </si>
  <si>
    <t>ostatní záležitosti vzdělávání - gymnázium</t>
  </si>
  <si>
    <t>Střední odborné školy</t>
  </si>
  <si>
    <t>Základní umělecké školy</t>
  </si>
  <si>
    <t>středisko volného času</t>
  </si>
  <si>
    <t>sportovní zařízení v majetku obce</t>
  </si>
  <si>
    <t>ostatní tělovýchovná činnost - spolky</t>
  </si>
  <si>
    <t>5. ZDRAVOTNICTVÍ A SOCIÁLNÍ PÉČE</t>
  </si>
  <si>
    <t>krizová pomoc</t>
  </si>
  <si>
    <t>ostatní služby a činnosti v oblasti soc. péče</t>
  </si>
  <si>
    <t>06. KULTURA A CESTOVNÍ RUCH</t>
  </si>
  <si>
    <t>knihovny</t>
  </si>
  <si>
    <t>ostatní záležitosti kultury - spolky, Sýpka</t>
  </si>
  <si>
    <t>ostatní záležitosti kultury, církví a sděl. prostř.</t>
  </si>
  <si>
    <t>ostatní záležitosti kultury (OOS, Senioři, MČ)</t>
  </si>
  <si>
    <t>07. BEZPEČNOST</t>
  </si>
  <si>
    <t>bezpečnost a veřejný pořádek</t>
  </si>
  <si>
    <t>JSDH Čakovice</t>
  </si>
  <si>
    <t>08. HOSPODÁŘSTVÍ</t>
  </si>
  <si>
    <t>nebytové hospodářství</t>
  </si>
  <si>
    <t>Pohřebnictví</t>
  </si>
  <si>
    <t>09. VNITŘNÍ SPRÁVA</t>
  </si>
  <si>
    <t>zastupitelstva obcí</t>
  </si>
  <si>
    <t>místní správa</t>
  </si>
  <si>
    <t>10. POKLADNÍ SPRÁVA</t>
  </si>
  <si>
    <t>bankovní poplatky</t>
  </si>
  <si>
    <t>povinné ručení</t>
  </si>
  <si>
    <t>vratka půjčky (pol. 6363)</t>
  </si>
  <si>
    <t>daň z příjmu HČ 21%</t>
  </si>
  <si>
    <t>BĚŽNÉ VÝDAJE CELKEM</t>
  </si>
  <si>
    <t>Kapitálové výdaje</t>
  </si>
  <si>
    <t>02., 03.  MĚSTSKÁ INFRASTRUKTURA</t>
  </si>
  <si>
    <t>ostatní záležitosti pozemních komunikací</t>
  </si>
  <si>
    <t>železniční dráhy</t>
  </si>
  <si>
    <t>MŠ - stavby, stroje, zařízení, pozemky</t>
  </si>
  <si>
    <t>ZŠ - stavby, stroje, zařízení</t>
  </si>
  <si>
    <t xml:space="preserve">ostatní tělovýchovná činnost </t>
  </si>
  <si>
    <t>05. ZDRAVOTNICTVÍ A SOCIÁLNÍ PÉČE</t>
  </si>
  <si>
    <t>všeobecná ambulatní péče - Lékařský dům</t>
  </si>
  <si>
    <t>ostatní záležitosti kultury</t>
  </si>
  <si>
    <t xml:space="preserve">bytové hospodářství  </t>
  </si>
  <si>
    <t>úřad - projekty a investice</t>
  </si>
  <si>
    <t>KAPITÁLOVÉ VÝDAJE CELKEM</t>
  </si>
  <si>
    <t>CELKEM VÝDAJE</t>
  </si>
  <si>
    <t>celkem výdaje</t>
  </si>
  <si>
    <t>zaměstnanecký fond</t>
  </si>
  <si>
    <t>PŘÍJMY</t>
  </si>
  <si>
    <t>ROZDÍL</t>
  </si>
  <si>
    <t xml:space="preserve"> </t>
  </si>
  <si>
    <t>Rozpočet 2026 -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</si>
</sst>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  <numFmt numFmtId="165" formatCode="_-* #,##0.00&quot; Kč&quot;_-;\-* #,##0.00&quot; Kč&quot;_-;_-* \-??&quot; Kč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9"/>
      <name val="Calibri"/>
      <family val="2"/>
      <charset val="238"/>
    </font>
    <font>
      <sz val="12"/>
      <color theme="3" tint="0.39997558519241921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0"/>
      <name val="Calibri"/>
      <family val="2"/>
      <charset val="238"/>
    </font>
    <font>
      <sz val="12"/>
      <color rgb="FFFF99CC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996633"/>
      <name val="Calibri"/>
      <family val="2"/>
      <charset val="238"/>
    </font>
    <font>
      <b/>
      <sz val="9"/>
      <color indexed="9"/>
      <name val="Calibri"/>
      <family val="2"/>
      <charset val="238"/>
    </font>
    <font>
      <sz val="9"/>
      <name val="Calibri"/>
      <family val="2"/>
      <charset val="238"/>
    </font>
    <font>
      <sz val="9"/>
      <color theme="3" tint="0.3999755851924192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36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164" fontId="4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6" fillId="0" borderId="3" xfId="0" applyFont="1" applyBorder="1"/>
    <xf numFmtId="0" fontId="7" fillId="0" borderId="4" xfId="0" applyFont="1" applyBorder="1" applyAlignment="1">
      <alignment horizontal="left"/>
    </xf>
    <xf numFmtId="164" fontId="7" fillId="0" borderId="5" xfId="2" applyNumberFormat="1" applyFont="1" applyFill="1" applyBorder="1" applyAlignment="1" applyProtection="1"/>
    <xf numFmtId="164" fontId="8" fillId="2" borderId="6" xfId="0" applyNumberFormat="1" applyFont="1" applyFill="1" applyBorder="1" applyAlignment="1">
      <alignment horizontal="left" vertical="center"/>
    </xf>
    <xf numFmtId="0" fontId="7" fillId="0" borderId="0" xfId="0" applyFont="1"/>
    <xf numFmtId="164" fontId="10" fillId="2" borderId="6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2" borderId="6" xfId="0" applyNumberFormat="1" applyFont="1" applyFill="1" applyBorder="1" applyAlignment="1">
      <alignment horizontal="left" vertical="center"/>
    </xf>
    <xf numFmtId="164" fontId="16" fillId="0" borderId="6" xfId="0" applyNumberFormat="1" applyFont="1" applyBorder="1" applyAlignment="1">
      <alignment horizontal="left" vertical="center"/>
    </xf>
    <xf numFmtId="8" fontId="7" fillId="0" borderId="0" xfId="0" applyNumberFormat="1" applyFont="1"/>
    <xf numFmtId="164" fontId="18" fillId="0" borderId="6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44" fontId="18" fillId="0" borderId="11" xfId="2" applyFont="1" applyFill="1" applyBorder="1" applyAlignment="1" applyProtection="1">
      <alignment vertical="center"/>
    </xf>
    <xf numFmtId="164" fontId="19" fillId="0" borderId="6" xfId="0" applyNumberFormat="1" applyFont="1" applyBorder="1" applyAlignment="1">
      <alignment horizontal="left" vertical="center" wrapText="1"/>
    </xf>
    <xf numFmtId="164" fontId="18" fillId="0" borderId="11" xfId="2" applyNumberFormat="1" applyFont="1" applyFill="1" applyBorder="1" applyAlignment="1" applyProtection="1">
      <alignment vertical="center"/>
    </xf>
    <xf numFmtId="164" fontId="18" fillId="0" borderId="6" xfId="0" applyNumberFormat="1" applyFont="1" applyBorder="1" applyAlignment="1">
      <alignment horizontal="left" vertical="center" wrapText="1"/>
    </xf>
    <xf numFmtId="0" fontId="18" fillId="0" borderId="0" xfId="0" applyFont="1"/>
    <xf numFmtId="44" fontId="5" fillId="0" borderId="0" xfId="2" applyFont="1" applyFill="1" applyBorder="1" applyAlignment="1" applyProtection="1"/>
    <xf numFmtId="8" fontId="18" fillId="0" borderId="0" xfId="0" applyNumberFormat="1" applyFont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164" fontId="18" fillId="0" borderId="9" xfId="2" applyNumberFormat="1" applyFont="1" applyFill="1" applyBorder="1" applyAlignment="1" applyProtection="1">
      <alignment vertical="center"/>
    </xf>
    <xf numFmtId="164" fontId="18" fillId="0" borderId="14" xfId="0" applyNumberFormat="1" applyFont="1" applyBorder="1"/>
    <xf numFmtId="4" fontId="18" fillId="0" borderId="15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8" fillId="0" borderId="16" xfId="0" applyNumberFormat="1" applyFont="1" applyBorder="1"/>
    <xf numFmtId="0" fontId="18" fillId="0" borderId="0" xfId="0" applyFont="1" applyAlignment="1">
      <alignment vertical="center"/>
    </xf>
    <xf numFmtId="0" fontId="7" fillId="0" borderId="16" xfId="0" applyFont="1" applyBorder="1" applyAlignment="1">
      <alignment horizontal="left"/>
    </xf>
    <xf numFmtId="8" fontId="18" fillId="0" borderId="16" xfId="0" applyNumberFormat="1" applyFont="1" applyBorder="1"/>
    <xf numFmtId="0" fontId="5" fillId="0" borderId="16" xfId="0" applyFont="1" applyBorder="1"/>
    <xf numFmtId="164" fontId="20" fillId="0" borderId="16" xfId="0" applyNumberFormat="1" applyFont="1" applyBorder="1"/>
    <xf numFmtId="165" fontId="7" fillId="0" borderId="0" xfId="0" applyNumberFormat="1" applyFont="1"/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164" fontId="18" fillId="0" borderId="19" xfId="2" applyNumberFormat="1" applyFont="1" applyFill="1" applyBorder="1" applyAlignment="1" applyProtection="1">
      <alignment vertical="center"/>
    </xf>
    <xf numFmtId="164" fontId="6" fillId="7" borderId="22" xfId="2" applyNumberFormat="1" applyFont="1" applyFill="1" applyBorder="1" applyAlignment="1" applyProtection="1">
      <alignment vertical="center"/>
    </xf>
    <xf numFmtId="164" fontId="5" fillId="0" borderId="0" xfId="0" applyNumberFormat="1" applyFont="1"/>
    <xf numFmtId="0" fontId="2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9" fontId="18" fillId="0" borderId="6" xfId="2" applyNumberFormat="1" applyFont="1" applyFill="1" applyBorder="1" applyAlignment="1" applyProtection="1">
      <alignment horizontal="left" vertical="center" wrapText="1"/>
    </xf>
    <xf numFmtId="164" fontId="18" fillId="0" borderId="11" xfId="0" applyNumberFormat="1" applyFont="1" applyBorder="1" applyAlignment="1">
      <alignment vertical="center"/>
    </xf>
    <xf numFmtId="4" fontId="18" fillId="0" borderId="11" xfId="2" applyNumberFormat="1" applyFont="1" applyFill="1" applyBorder="1" applyAlignment="1" applyProtection="1">
      <alignment vertical="center"/>
    </xf>
    <xf numFmtId="164" fontId="6" fillId="7" borderId="11" xfId="2" applyNumberFormat="1" applyFont="1" applyFill="1" applyBorder="1" applyAlignment="1" applyProtection="1">
      <alignment vertical="center"/>
    </xf>
    <xf numFmtId="164" fontId="6" fillId="0" borderId="11" xfId="2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44" fontId="15" fillId="0" borderId="0" xfId="2" applyFont="1" applyFill="1" applyBorder="1" applyAlignment="1" applyProtection="1"/>
    <xf numFmtId="164" fontId="20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6" fillId="9" borderId="19" xfId="2" applyNumberFormat="1" applyFont="1" applyFill="1" applyBorder="1" applyAlignment="1" applyProtection="1">
      <alignment vertical="center"/>
    </xf>
    <xf numFmtId="8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18" fillId="0" borderId="0" xfId="0" applyNumberFormat="1" applyFont="1" applyAlignment="1">
      <alignment horizontal="left" vertical="center"/>
    </xf>
    <xf numFmtId="0" fontId="15" fillId="0" borderId="0" xfId="0" applyFont="1"/>
    <xf numFmtId="164" fontId="20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15" fillId="0" borderId="0" xfId="0" applyFont="1" applyAlignment="1">
      <alignment horizontal="left"/>
    </xf>
    <xf numFmtId="43" fontId="18" fillId="0" borderId="0" xfId="1" applyFont="1"/>
    <xf numFmtId="43" fontId="18" fillId="0" borderId="0" xfId="1" applyFont="1" applyAlignment="1">
      <alignment horizontal="left"/>
    </xf>
    <xf numFmtId="0" fontId="18" fillId="0" borderId="0" xfId="0" applyFont="1" applyAlignment="1">
      <alignment horizontal="center"/>
    </xf>
    <xf numFmtId="164" fontId="2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4" fontId="23" fillId="0" borderId="0" xfId="2" applyFont="1" applyFill="1" applyBorder="1" applyAlignment="1" applyProtection="1"/>
    <xf numFmtId="0" fontId="6" fillId="9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15" fillId="4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9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15" fillId="4" borderId="1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t&#225;&#345;/ROZPO&#268;ET/Rozpo&#269;et%202026/Rozpo&#269;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Závazky z předchozích let - pro"/>
      <sheetName val="Závazky z předchozích let - inv"/>
      <sheetName val="příjmy"/>
      <sheetName val="výdaje"/>
      <sheetName val="ÚČTY k 31.12.2025"/>
      <sheetName val="Přehled dotací"/>
      <sheetName val="VHČ"/>
      <sheetName val="OBHSB"/>
      <sheetName val="OU "/>
      <sheetName val="TS ÚMČ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482451900</v>
          </cell>
        </row>
      </sheetData>
      <sheetData sheetId="6"/>
      <sheetData sheetId="7"/>
      <sheetData sheetId="8">
        <row r="9">
          <cell r="L9">
            <v>8349600</v>
          </cell>
        </row>
      </sheetData>
      <sheetData sheetId="9"/>
      <sheetData sheetId="10">
        <row r="11">
          <cell r="D11">
            <v>0</v>
          </cell>
          <cell r="E11">
            <v>700000</v>
          </cell>
        </row>
      </sheetData>
      <sheetData sheetId="11">
        <row r="9">
          <cell r="C9">
            <v>120000</v>
          </cell>
        </row>
        <row r="30">
          <cell r="C30">
            <v>200000</v>
          </cell>
        </row>
      </sheetData>
      <sheetData sheetId="12">
        <row r="13">
          <cell r="C13">
            <v>40000</v>
          </cell>
        </row>
        <row r="18">
          <cell r="C18">
            <v>500000</v>
          </cell>
        </row>
        <row r="22">
          <cell r="C22">
            <v>5000</v>
          </cell>
        </row>
        <row r="34">
          <cell r="C34">
            <v>600000</v>
          </cell>
        </row>
        <row r="75">
          <cell r="C75">
            <v>70000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19" workbookViewId="0">
      <selection activeCell="F37" sqref="F37"/>
    </sheetView>
  </sheetViews>
  <sheetFormatPr defaultColWidth="9.140625" defaultRowHeight="12.75" x14ac:dyDescent="0.2"/>
  <cols>
    <col min="1" max="1" width="8.85546875" style="23" customWidth="1"/>
    <col min="2" max="2" width="45" style="63" bestFit="1" customWidth="1"/>
    <col min="3" max="3" width="18" style="64" customWidth="1"/>
    <col min="4" max="4" width="74.140625" style="60" customWidth="1"/>
    <col min="5" max="5" width="26.85546875" style="2" bestFit="1" customWidth="1"/>
    <col min="6" max="6" width="23.28515625" style="23" customWidth="1"/>
    <col min="7" max="7" width="17.5703125" style="23" customWidth="1"/>
    <col min="8" max="8" width="19.42578125" style="23" customWidth="1"/>
    <col min="9" max="9" width="18.5703125" style="23" bestFit="1" customWidth="1"/>
    <col min="10" max="10" width="18.28515625" style="23" customWidth="1"/>
    <col min="11" max="16384" width="9.140625" style="23"/>
  </cols>
  <sheetData>
    <row r="1" spans="1:8" s="3" customFormat="1" ht="21.75" thickBot="1" x14ac:dyDescent="0.4">
      <c r="A1" s="101" t="s">
        <v>69</v>
      </c>
      <c r="B1" s="102"/>
      <c r="C1" s="102"/>
      <c r="D1" s="1"/>
      <c r="E1" s="2"/>
    </row>
    <row r="2" spans="1:8" s="8" customFormat="1" ht="16.5" thickBot="1" x14ac:dyDescent="0.3">
      <c r="A2" s="4" t="s">
        <v>0</v>
      </c>
      <c r="B2" s="5"/>
      <c r="C2" s="6"/>
      <c r="D2" s="7"/>
      <c r="E2" s="2"/>
    </row>
    <row r="3" spans="1:8" s="8" customFormat="1" ht="15.75" x14ac:dyDescent="0.25">
      <c r="A3" s="86" t="s">
        <v>1</v>
      </c>
      <c r="B3" s="88" t="s">
        <v>2</v>
      </c>
      <c r="C3" s="90" t="s">
        <v>3</v>
      </c>
      <c r="D3" s="9"/>
      <c r="E3" s="10"/>
      <c r="F3" s="11"/>
      <c r="G3" s="12"/>
      <c r="H3" s="12"/>
    </row>
    <row r="4" spans="1:8" s="8" customFormat="1" ht="15.75" x14ac:dyDescent="0.25">
      <c r="A4" s="103"/>
      <c r="B4" s="104"/>
      <c r="C4" s="105"/>
      <c r="D4" s="13"/>
      <c r="E4" s="10"/>
      <c r="F4" s="11"/>
      <c r="G4" s="12"/>
      <c r="H4" s="12"/>
    </row>
    <row r="5" spans="1:8" s="8" customFormat="1" ht="15.75" x14ac:dyDescent="0.25">
      <c r="A5" s="106" t="s">
        <v>4</v>
      </c>
      <c r="B5" s="107"/>
      <c r="C5" s="108"/>
      <c r="D5" s="14"/>
      <c r="E5" s="2"/>
      <c r="F5" s="15"/>
    </row>
    <row r="6" spans="1:8" s="8" customFormat="1" ht="15.75" x14ac:dyDescent="0.25">
      <c r="A6" s="74" t="s">
        <v>5</v>
      </c>
      <c r="B6" s="75"/>
      <c r="C6" s="76"/>
      <c r="D6" s="16"/>
      <c r="E6" s="2"/>
      <c r="F6" s="15"/>
    </row>
    <row r="7" spans="1:8" s="8" customFormat="1" ht="15.75" x14ac:dyDescent="0.25">
      <c r="A7" s="17">
        <v>2212</v>
      </c>
      <c r="B7" s="18" t="s">
        <v>6</v>
      </c>
      <c r="C7" s="19">
        <v>3348700</v>
      </c>
      <c r="D7" s="20"/>
      <c r="E7" s="2"/>
      <c r="F7" s="15"/>
    </row>
    <row r="8" spans="1:8" s="8" customFormat="1" ht="15.75" x14ac:dyDescent="0.25">
      <c r="A8" s="17">
        <v>2219</v>
      </c>
      <c r="B8" s="18" t="s">
        <v>7</v>
      </c>
      <c r="C8" s="21">
        <v>6095000</v>
      </c>
      <c r="D8" s="16"/>
      <c r="E8" s="2"/>
      <c r="F8" s="15"/>
    </row>
    <row r="9" spans="1:8" s="8" customFormat="1" ht="15.75" x14ac:dyDescent="0.25">
      <c r="A9" s="17">
        <v>2221</v>
      </c>
      <c r="B9" s="18" t="s">
        <v>8</v>
      </c>
      <c r="C9" s="21">
        <f>'[1]TS ÚMČ'!C13</f>
        <v>40000</v>
      </c>
      <c r="D9" s="16"/>
      <c r="E9" s="2"/>
      <c r="F9" s="15"/>
    </row>
    <row r="10" spans="1:8" s="8" customFormat="1" ht="15.75" x14ac:dyDescent="0.25">
      <c r="A10" s="17">
        <v>2241</v>
      </c>
      <c r="B10" s="18" t="s">
        <v>9</v>
      </c>
      <c r="C10" s="21">
        <f>'[1]TS ÚMČ'!C18</f>
        <v>500000</v>
      </c>
      <c r="D10" s="16"/>
      <c r="E10" s="2"/>
      <c r="F10" s="15"/>
    </row>
    <row r="11" spans="1:8" s="8" customFormat="1" ht="15.75" x14ac:dyDescent="0.25">
      <c r="A11" s="17">
        <v>2310</v>
      </c>
      <c r="B11" s="18" t="s">
        <v>10</v>
      </c>
      <c r="C11" s="21">
        <f>'[1]TS ÚMČ'!C22</f>
        <v>5000</v>
      </c>
      <c r="D11" s="16"/>
      <c r="E11" s="2"/>
      <c r="F11" s="15"/>
    </row>
    <row r="12" spans="1:8" s="8" customFormat="1" ht="15.75" x14ac:dyDescent="0.25">
      <c r="A12" s="17">
        <v>3421</v>
      </c>
      <c r="B12" s="18" t="s">
        <v>11</v>
      </c>
      <c r="C12" s="21">
        <v>2263000</v>
      </c>
      <c r="D12" s="22"/>
      <c r="E12" s="2"/>
      <c r="F12" s="15"/>
    </row>
    <row r="13" spans="1:8" s="8" customFormat="1" ht="15.75" x14ac:dyDescent="0.25">
      <c r="A13" s="17">
        <v>3722</v>
      </c>
      <c r="B13" s="18" t="s">
        <v>12</v>
      </c>
      <c r="C13" s="21">
        <f>'[1]TS ÚMČ'!C34</f>
        <v>600000</v>
      </c>
      <c r="D13" s="16"/>
      <c r="E13" s="2"/>
      <c r="F13" s="23"/>
      <c r="G13" s="24"/>
      <c r="H13" s="24"/>
    </row>
    <row r="14" spans="1:8" s="8" customFormat="1" ht="15.75" x14ac:dyDescent="0.25">
      <c r="A14" s="17">
        <v>3745</v>
      </c>
      <c r="B14" s="18" t="s">
        <v>13</v>
      </c>
      <c r="C14" s="21">
        <v>32331800</v>
      </c>
      <c r="D14" s="16"/>
      <c r="E14" s="2"/>
      <c r="F14" s="25"/>
      <c r="G14" s="24"/>
      <c r="H14" s="24"/>
    </row>
    <row r="15" spans="1:8" s="8" customFormat="1" ht="16.5" thickBot="1" x14ac:dyDescent="0.3">
      <c r="A15" s="95" t="s">
        <v>14</v>
      </c>
      <c r="B15" s="96"/>
      <c r="C15" s="97"/>
      <c r="D15" s="16"/>
      <c r="E15" s="2"/>
      <c r="F15" s="23"/>
      <c r="G15" s="24"/>
      <c r="H15" s="24"/>
    </row>
    <row r="16" spans="1:8" s="8" customFormat="1" ht="15.75" x14ac:dyDescent="0.25">
      <c r="A16" s="26">
        <v>3111</v>
      </c>
      <c r="B16" s="27" t="s">
        <v>15</v>
      </c>
      <c r="C16" s="28">
        <v>1683600</v>
      </c>
      <c r="D16" s="16"/>
      <c r="E16" s="2"/>
      <c r="F16" s="23"/>
      <c r="G16" s="24"/>
      <c r="H16" s="24"/>
    </row>
    <row r="17" spans="1:8" s="8" customFormat="1" ht="15.75" x14ac:dyDescent="0.25">
      <c r="A17" s="17">
        <v>3111</v>
      </c>
      <c r="B17" s="18" t="s">
        <v>16</v>
      </c>
      <c r="C17" s="21">
        <f>5302000+3251500</f>
        <v>8553500</v>
      </c>
      <c r="D17" s="16"/>
      <c r="E17" s="2"/>
      <c r="F17" s="25"/>
      <c r="G17" s="24"/>
      <c r="H17" s="24"/>
    </row>
    <row r="18" spans="1:8" s="8" customFormat="1" ht="15.75" x14ac:dyDescent="0.25">
      <c r="A18" s="17">
        <v>3111</v>
      </c>
      <c r="B18" s="18" t="s">
        <v>17</v>
      </c>
      <c r="C18" s="21">
        <f>2000000+3306000</f>
        <v>5306000</v>
      </c>
      <c r="D18" s="16"/>
      <c r="E18" s="2"/>
      <c r="F18" s="25"/>
      <c r="G18" s="24"/>
      <c r="H18" s="24"/>
    </row>
    <row r="19" spans="1:8" s="8" customFormat="1" ht="15.75" x14ac:dyDescent="0.25">
      <c r="A19" s="17">
        <v>3111</v>
      </c>
      <c r="B19" s="18" t="s">
        <v>18</v>
      </c>
      <c r="C19" s="21">
        <f>3100000+3433000</f>
        <v>6533000</v>
      </c>
      <c r="D19" s="16"/>
      <c r="E19" s="2"/>
      <c r="F19" s="25"/>
      <c r="G19" s="24"/>
      <c r="H19" s="24"/>
    </row>
    <row r="20" spans="1:8" s="8" customFormat="1" ht="15.75" x14ac:dyDescent="0.25">
      <c r="A20" s="17">
        <v>3113</v>
      </c>
      <c r="B20" s="18" t="s">
        <v>19</v>
      </c>
      <c r="C20" s="21">
        <v>1183000</v>
      </c>
      <c r="D20" s="16"/>
      <c r="E20" s="2"/>
      <c r="F20" s="25"/>
      <c r="G20" s="24"/>
      <c r="H20" s="24"/>
    </row>
    <row r="21" spans="1:8" s="8" customFormat="1" ht="15.75" x14ac:dyDescent="0.25">
      <c r="A21" s="17">
        <v>3113</v>
      </c>
      <c r="B21" s="18" t="s">
        <v>20</v>
      </c>
      <c r="C21" s="21">
        <f>18490000+2110000+24477000+1000000</f>
        <v>46077000</v>
      </c>
      <c r="D21" s="16"/>
      <c r="E21" s="2"/>
      <c r="F21" s="25"/>
      <c r="G21" s="24"/>
      <c r="H21" s="24"/>
    </row>
    <row r="22" spans="1:8" s="8" customFormat="1" ht="15.75" x14ac:dyDescent="0.25">
      <c r="A22" s="17">
        <v>3121</v>
      </c>
      <c r="B22" s="18" t="s">
        <v>21</v>
      </c>
      <c r="C22" s="21">
        <v>300000</v>
      </c>
      <c r="D22" s="16"/>
      <c r="E22" s="2"/>
      <c r="F22" s="25"/>
      <c r="G22" s="24"/>
      <c r="H22" s="24"/>
    </row>
    <row r="23" spans="1:8" s="8" customFormat="1" ht="15.75" x14ac:dyDescent="0.25">
      <c r="A23" s="17">
        <v>3122</v>
      </c>
      <c r="B23" s="18" t="s">
        <v>22</v>
      </c>
      <c r="C23" s="21">
        <v>100000</v>
      </c>
      <c r="D23" s="16"/>
      <c r="E23" s="2"/>
      <c r="F23" s="25"/>
      <c r="G23" s="24"/>
      <c r="H23" s="24"/>
    </row>
    <row r="24" spans="1:8" s="8" customFormat="1" ht="15.75" x14ac:dyDescent="0.25">
      <c r="A24" s="17">
        <v>3231</v>
      </c>
      <c r="B24" s="18" t="s">
        <v>23</v>
      </c>
      <c r="C24" s="21">
        <v>200000</v>
      </c>
      <c r="D24" s="16"/>
      <c r="E24" s="2"/>
      <c r="F24" s="25"/>
      <c r="G24" s="24"/>
      <c r="H24" s="24"/>
    </row>
    <row r="25" spans="1:8" s="8" customFormat="1" ht="15.75" x14ac:dyDescent="0.25">
      <c r="A25" s="17">
        <v>3233</v>
      </c>
      <c r="B25" s="18" t="s">
        <v>24</v>
      </c>
      <c r="C25" s="21">
        <f>'[1]OU '!C30</f>
        <v>200000</v>
      </c>
      <c r="D25" s="16"/>
      <c r="E25" s="2"/>
      <c r="F25" s="25"/>
      <c r="G25" s="24"/>
      <c r="H25" s="24"/>
    </row>
    <row r="26" spans="1:8" s="8" customFormat="1" ht="15.75" x14ac:dyDescent="0.25">
      <c r="A26" s="17">
        <v>3412</v>
      </c>
      <c r="B26" s="18" t="s">
        <v>25</v>
      </c>
      <c r="C26" s="21">
        <v>1465200</v>
      </c>
      <c r="D26" s="16"/>
      <c r="E26" s="2"/>
      <c r="F26" s="25"/>
      <c r="G26" s="24"/>
      <c r="H26" s="24"/>
    </row>
    <row r="27" spans="1:8" s="8" customFormat="1" ht="15.75" x14ac:dyDescent="0.25">
      <c r="A27" s="17">
        <v>3419</v>
      </c>
      <c r="B27" s="18" t="s">
        <v>26</v>
      </c>
      <c r="C27" s="21">
        <v>2500000</v>
      </c>
      <c r="D27" s="16"/>
      <c r="E27" s="2"/>
      <c r="F27" s="25"/>
      <c r="G27" s="24"/>
      <c r="H27" s="24"/>
    </row>
    <row r="28" spans="1:8" s="8" customFormat="1" ht="15.75" x14ac:dyDescent="0.25">
      <c r="A28" s="74" t="s">
        <v>27</v>
      </c>
      <c r="B28" s="75"/>
      <c r="C28" s="76"/>
      <c r="D28" s="16"/>
      <c r="E28" s="2"/>
      <c r="F28" s="25"/>
      <c r="G28" s="24"/>
      <c r="H28" s="24"/>
    </row>
    <row r="29" spans="1:8" s="8" customFormat="1" ht="15.75" x14ac:dyDescent="0.25">
      <c r="A29" s="17">
        <v>4372</v>
      </c>
      <c r="B29" s="18" t="s">
        <v>28</v>
      </c>
      <c r="C29" s="21"/>
      <c r="D29" s="22"/>
      <c r="E29" s="2"/>
      <c r="F29" s="25"/>
      <c r="G29" s="24"/>
      <c r="H29" s="24"/>
    </row>
    <row r="30" spans="1:8" s="8" customFormat="1" ht="15.75" x14ac:dyDescent="0.25">
      <c r="A30" s="17">
        <v>4359</v>
      </c>
      <c r="B30" s="18" t="s">
        <v>29</v>
      </c>
      <c r="C30" s="21"/>
      <c r="D30" s="22"/>
      <c r="E30" s="2"/>
      <c r="F30" s="25"/>
      <c r="G30" s="24"/>
      <c r="H30" s="24"/>
    </row>
    <row r="31" spans="1:8" s="8" customFormat="1" ht="15.75" x14ac:dyDescent="0.25">
      <c r="A31" s="74" t="s">
        <v>30</v>
      </c>
      <c r="B31" s="75"/>
      <c r="C31" s="76"/>
      <c r="D31" s="16"/>
      <c r="E31" s="2"/>
      <c r="F31" s="25"/>
      <c r="G31" s="24"/>
      <c r="H31" s="24"/>
    </row>
    <row r="32" spans="1:8" s="8" customFormat="1" ht="15.75" x14ac:dyDescent="0.25">
      <c r="A32" s="17">
        <v>3314</v>
      </c>
      <c r="B32" s="18" t="s">
        <v>31</v>
      </c>
      <c r="C32" s="21">
        <v>1006400</v>
      </c>
      <c r="D32" s="16"/>
      <c r="E32" s="2"/>
      <c r="F32" s="23"/>
      <c r="G32" s="24"/>
      <c r="H32" s="24"/>
    </row>
    <row r="33" spans="1:10" s="8" customFormat="1" ht="15.75" x14ac:dyDescent="0.25">
      <c r="A33" s="17">
        <v>3319</v>
      </c>
      <c r="B33" s="18" t="s">
        <v>32</v>
      </c>
      <c r="C33" s="21">
        <v>991700</v>
      </c>
      <c r="D33" s="22"/>
      <c r="E33" s="2"/>
      <c r="F33" s="23"/>
      <c r="G33" s="24"/>
      <c r="H33" s="24"/>
    </row>
    <row r="34" spans="1:10" s="8" customFormat="1" ht="15.75" x14ac:dyDescent="0.25">
      <c r="A34" s="17">
        <v>3399</v>
      </c>
      <c r="B34" s="18" t="s">
        <v>33</v>
      </c>
      <c r="C34" s="29">
        <v>500000</v>
      </c>
      <c r="D34" s="16"/>
      <c r="E34" s="2"/>
      <c r="F34" s="23"/>
      <c r="G34" s="24"/>
      <c r="H34" s="24"/>
    </row>
    <row r="35" spans="1:10" s="8" customFormat="1" ht="15.75" x14ac:dyDescent="0.25">
      <c r="A35" s="17">
        <v>3399</v>
      </c>
      <c r="B35" s="18" t="s">
        <v>34</v>
      </c>
      <c r="C35" s="21">
        <v>5107600</v>
      </c>
      <c r="D35" s="16"/>
      <c r="E35" s="2"/>
      <c r="F35" s="25"/>
      <c r="G35" s="24"/>
      <c r="H35" s="24"/>
    </row>
    <row r="36" spans="1:10" s="8" customFormat="1" ht="15.75" x14ac:dyDescent="0.25">
      <c r="A36" s="74" t="s">
        <v>35</v>
      </c>
      <c r="B36" s="75"/>
      <c r="C36" s="76"/>
      <c r="D36" s="16"/>
      <c r="E36" s="2"/>
      <c r="F36" s="25"/>
      <c r="G36" s="24"/>
      <c r="H36" s="24"/>
    </row>
    <row r="37" spans="1:10" s="8" customFormat="1" ht="15.75" x14ac:dyDescent="0.25">
      <c r="A37" s="17">
        <v>5311</v>
      </c>
      <c r="B37" s="18" t="s">
        <v>36</v>
      </c>
      <c r="C37" s="30">
        <v>800000</v>
      </c>
      <c r="D37" s="31"/>
      <c r="E37" s="2"/>
      <c r="F37" s="25"/>
      <c r="G37" s="24"/>
      <c r="H37" s="24"/>
    </row>
    <row r="38" spans="1:10" s="8" customFormat="1" ht="16.5" thickBot="1" x14ac:dyDescent="0.3">
      <c r="A38" s="17">
        <v>5512</v>
      </c>
      <c r="B38" s="18" t="s">
        <v>37</v>
      </c>
      <c r="C38" s="21">
        <v>1093900</v>
      </c>
      <c r="D38" s="32"/>
      <c r="E38" s="33"/>
      <c r="F38" s="25"/>
      <c r="G38" s="24"/>
      <c r="H38" s="24"/>
    </row>
    <row r="39" spans="1:10" s="8" customFormat="1" ht="15.75" x14ac:dyDescent="0.25">
      <c r="A39" s="98" t="s">
        <v>38</v>
      </c>
      <c r="B39" s="99"/>
      <c r="C39" s="100"/>
      <c r="D39" s="16"/>
      <c r="E39" s="2"/>
      <c r="F39" s="25"/>
      <c r="G39" s="24"/>
      <c r="H39" s="24"/>
    </row>
    <row r="40" spans="1:10" s="8" customFormat="1" ht="15.75" x14ac:dyDescent="0.25">
      <c r="A40" s="17">
        <v>3613</v>
      </c>
      <c r="B40" s="18" t="s">
        <v>39</v>
      </c>
      <c r="C40" s="21">
        <v>6251000</v>
      </c>
      <c r="D40" s="34"/>
      <c r="E40" s="35"/>
      <c r="F40" s="25"/>
      <c r="G40" s="24"/>
      <c r="H40" s="24"/>
    </row>
    <row r="41" spans="1:10" s="8" customFormat="1" ht="15.75" x14ac:dyDescent="0.25">
      <c r="A41" s="17">
        <v>3632</v>
      </c>
      <c r="B41" s="18" t="s">
        <v>40</v>
      </c>
      <c r="C41" s="21">
        <f>'[1]OU '!C9</f>
        <v>120000</v>
      </c>
      <c r="D41" s="16"/>
      <c r="E41" s="36"/>
      <c r="F41" s="24"/>
      <c r="G41" s="24"/>
    </row>
    <row r="42" spans="1:10" s="8" customFormat="1" ht="15.75" x14ac:dyDescent="0.25">
      <c r="A42" s="74" t="s">
        <v>41</v>
      </c>
      <c r="B42" s="75"/>
      <c r="C42" s="76"/>
      <c r="D42" s="16"/>
      <c r="E42" s="37"/>
      <c r="F42" s="25"/>
      <c r="G42" s="24"/>
      <c r="H42" s="24"/>
    </row>
    <row r="43" spans="1:10" s="8" customFormat="1" ht="15" customHeight="1" x14ac:dyDescent="0.25">
      <c r="A43" s="17">
        <v>6112</v>
      </c>
      <c r="B43" s="18" t="s">
        <v>42</v>
      </c>
      <c r="C43" s="21">
        <v>7000000</v>
      </c>
      <c r="D43" s="32"/>
      <c r="E43" s="38"/>
      <c r="F43" s="25"/>
      <c r="G43" s="24"/>
      <c r="H43" s="24"/>
    </row>
    <row r="44" spans="1:10" s="8" customFormat="1" ht="15.75" x14ac:dyDescent="0.25">
      <c r="A44" s="17">
        <v>6171</v>
      </c>
      <c r="B44" s="18" t="s">
        <v>43</v>
      </c>
      <c r="C44" s="21">
        <v>44541000</v>
      </c>
      <c r="D44" s="22"/>
      <c r="E44" s="2"/>
      <c r="F44" s="25"/>
      <c r="G44" s="24"/>
      <c r="H44" s="24"/>
    </row>
    <row r="45" spans="1:10" s="8" customFormat="1" ht="15.75" x14ac:dyDescent="0.25">
      <c r="A45" s="74" t="s">
        <v>44</v>
      </c>
      <c r="B45" s="75"/>
      <c r="C45" s="76"/>
      <c r="D45" s="16"/>
      <c r="E45" s="2"/>
      <c r="F45" s="23"/>
      <c r="G45" s="24"/>
      <c r="H45" s="24"/>
      <c r="I45" s="39"/>
      <c r="J45" s="39"/>
    </row>
    <row r="46" spans="1:10" s="8" customFormat="1" ht="15.75" x14ac:dyDescent="0.25">
      <c r="A46" s="17">
        <v>6310</v>
      </c>
      <c r="B46" s="18" t="s">
        <v>45</v>
      </c>
      <c r="C46" s="21"/>
      <c r="D46" s="16"/>
      <c r="E46" s="2"/>
      <c r="F46" s="23"/>
      <c r="G46" s="24"/>
      <c r="H46" s="24"/>
      <c r="I46" s="39"/>
      <c r="J46" s="39"/>
    </row>
    <row r="47" spans="1:10" s="8" customFormat="1" ht="15.75" x14ac:dyDescent="0.25">
      <c r="A47" s="17">
        <v>6320</v>
      </c>
      <c r="B47" s="18" t="s">
        <v>46</v>
      </c>
      <c r="C47" s="21">
        <f>'[1]TS ÚMČ'!C75</f>
        <v>70000</v>
      </c>
      <c r="D47" s="16"/>
      <c r="E47" s="2"/>
      <c r="F47" s="25"/>
      <c r="G47" s="23"/>
      <c r="H47" s="23"/>
    </row>
    <row r="48" spans="1:10" s="8" customFormat="1" ht="15.75" x14ac:dyDescent="0.25">
      <c r="A48" s="17">
        <v>6330</v>
      </c>
      <c r="B48" s="18" t="s">
        <v>47</v>
      </c>
      <c r="C48" s="21">
        <v>7000000</v>
      </c>
      <c r="D48" s="16"/>
      <c r="E48" s="2"/>
      <c r="F48" s="25"/>
      <c r="G48" s="24"/>
      <c r="H48" s="24"/>
    </row>
    <row r="49" spans="1:10" s="8" customFormat="1" ht="16.5" thickBot="1" x14ac:dyDescent="0.3">
      <c r="A49" s="40">
        <v>6399</v>
      </c>
      <c r="B49" s="41" t="s">
        <v>48</v>
      </c>
      <c r="C49" s="42">
        <v>1500000</v>
      </c>
      <c r="D49" s="16"/>
      <c r="E49" s="2"/>
      <c r="F49" s="25"/>
      <c r="G49" s="24"/>
      <c r="H49" s="24"/>
    </row>
    <row r="50" spans="1:10" s="8" customFormat="1" ht="16.5" thickBot="1" x14ac:dyDescent="0.3">
      <c r="A50" s="84" t="s">
        <v>49</v>
      </c>
      <c r="B50" s="85"/>
      <c r="C50" s="43">
        <f>SUM(C7:C14,C16:C27,C32:C35,C37:C38,C40:C41,C43:C44,C46:C48)+C29+C30+C49</f>
        <v>195266400</v>
      </c>
      <c r="D50" s="16"/>
      <c r="E50" s="44"/>
      <c r="F50" s="25"/>
      <c r="G50" s="24"/>
      <c r="H50" s="24"/>
    </row>
    <row r="51" spans="1:10" s="8" customFormat="1" ht="15.75" x14ac:dyDescent="0.25">
      <c r="A51" s="86" t="s">
        <v>1</v>
      </c>
      <c r="B51" s="88" t="s">
        <v>2</v>
      </c>
      <c r="C51" s="90" t="s">
        <v>3</v>
      </c>
      <c r="D51" s="16"/>
      <c r="E51" s="2"/>
      <c r="F51" s="25"/>
      <c r="G51" s="24"/>
      <c r="H51" s="24"/>
    </row>
    <row r="52" spans="1:10" s="8" customFormat="1" ht="16.5" thickBot="1" x14ac:dyDescent="0.3">
      <c r="A52" s="87"/>
      <c r="B52" s="89"/>
      <c r="C52" s="91"/>
      <c r="D52" s="16"/>
      <c r="E52" s="2"/>
      <c r="F52" s="25"/>
      <c r="G52" s="24"/>
      <c r="H52" s="24"/>
    </row>
    <row r="53" spans="1:10" s="8" customFormat="1" ht="15.75" x14ac:dyDescent="0.25">
      <c r="A53" s="92" t="s">
        <v>50</v>
      </c>
      <c r="B53" s="93"/>
      <c r="C53" s="94"/>
      <c r="D53" s="16"/>
      <c r="E53" s="2"/>
      <c r="F53" s="25"/>
      <c r="G53" s="24"/>
      <c r="H53" s="24"/>
      <c r="I53" s="39"/>
      <c r="J53" s="39"/>
    </row>
    <row r="54" spans="1:10" s="8" customFormat="1" ht="15.75" x14ac:dyDescent="0.25">
      <c r="A54" s="74" t="s">
        <v>51</v>
      </c>
      <c r="B54" s="75"/>
      <c r="C54" s="76"/>
      <c r="D54" s="16"/>
      <c r="E54" s="10"/>
      <c r="F54" s="23"/>
      <c r="G54" s="23"/>
      <c r="H54" s="23"/>
    </row>
    <row r="55" spans="1:10" s="8" customFormat="1" ht="15.75" x14ac:dyDescent="0.25">
      <c r="A55" s="17">
        <v>2212</v>
      </c>
      <c r="B55" s="18" t="s">
        <v>6</v>
      </c>
      <c r="C55" s="21">
        <v>5094400</v>
      </c>
      <c r="D55" s="22"/>
      <c r="E55" s="45"/>
      <c r="F55" s="23"/>
      <c r="G55" s="23"/>
      <c r="H55" s="23"/>
    </row>
    <row r="56" spans="1:10" s="8" customFormat="1" ht="15.75" x14ac:dyDescent="0.25">
      <c r="A56" s="17">
        <v>2219</v>
      </c>
      <c r="B56" s="18" t="s">
        <v>52</v>
      </c>
      <c r="C56" s="21">
        <v>22466900</v>
      </c>
      <c r="D56" s="22"/>
      <c r="E56" s="46"/>
      <c r="F56" s="25"/>
      <c r="G56" s="24"/>
      <c r="H56" s="24"/>
    </row>
    <row r="57" spans="1:10" s="8" customFormat="1" ht="15.75" x14ac:dyDescent="0.25">
      <c r="A57" s="17">
        <v>2221</v>
      </c>
      <c r="B57" s="18" t="s">
        <v>8</v>
      </c>
      <c r="C57" s="21"/>
      <c r="D57" s="22"/>
      <c r="E57" s="46"/>
      <c r="F57" s="25"/>
      <c r="G57" s="24"/>
      <c r="H57" s="24"/>
    </row>
    <row r="58" spans="1:10" s="8" customFormat="1" ht="15.75" x14ac:dyDescent="0.25">
      <c r="A58" s="17">
        <v>2241</v>
      </c>
      <c r="B58" s="18" t="s">
        <v>53</v>
      </c>
      <c r="C58" s="21">
        <v>229000</v>
      </c>
      <c r="D58" s="22"/>
      <c r="E58" s="46"/>
      <c r="F58" s="25"/>
      <c r="G58" s="24"/>
      <c r="H58" s="24"/>
    </row>
    <row r="59" spans="1:10" s="8" customFormat="1" ht="15.75" x14ac:dyDescent="0.25">
      <c r="A59" s="17">
        <v>3421</v>
      </c>
      <c r="B59" s="18" t="s">
        <v>11</v>
      </c>
      <c r="C59" s="21">
        <v>1250000</v>
      </c>
      <c r="D59" s="22"/>
      <c r="E59" s="2"/>
      <c r="F59" s="25"/>
      <c r="G59" s="24"/>
      <c r="H59" s="24"/>
    </row>
    <row r="60" spans="1:10" s="8" customFormat="1" ht="15.75" x14ac:dyDescent="0.25">
      <c r="A60" s="17">
        <v>3745</v>
      </c>
      <c r="B60" s="18" t="s">
        <v>13</v>
      </c>
      <c r="C60" s="21">
        <v>4540100</v>
      </c>
      <c r="D60" s="22"/>
      <c r="E60" s="44"/>
      <c r="F60" s="25"/>
      <c r="G60" s="24"/>
      <c r="H60" s="24"/>
    </row>
    <row r="61" spans="1:10" s="8" customFormat="1" ht="15.75" x14ac:dyDescent="0.25">
      <c r="A61" s="74" t="s">
        <v>14</v>
      </c>
      <c r="B61" s="75"/>
      <c r="C61" s="76"/>
      <c r="D61" s="16"/>
      <c r="E61" s="2"/>
      <c r="F61" s="25"/>
      <c r="G61" s="24"/>
      <c r="H61" s="24"/>
      <c r="I61" s="39"/>
      <c r="J61" s="39"/>
    </row>
    <row r="62" spans="1:10" s="8" customFormat="1" ht="15.75" x14ac:dyDescent="0.25">
      <c r="A62" s="17">
        <v>3111</v>
      </c>
      <c r="B62" s="18" t="s">
        <v>54</v>
      </c>
      <c r="C62" s="21">
        <f>[1]OBHSB!D11+[1]OBHSB!E11</f>
        <v>700000</v>
      </c>
      <c r="D62" s="16"/>
      <c r="E62" s="2"/>
      <c r="F62" s="23"/>
      <c r="G62" s="23"/>
      <c r="H62" s="23"/>
    </row>
    <row r="63" spans="1:10" s="8" customFormat="1" ht="15.75" x14ac:dyDescent="0.25">
      <c r="A63" s="17">
        <v>3113</v>
      </c>
      <c r="B63" s="18" t="s">
        <v>55</v>
      </c>
      <c r="C63" s="21">
        <v>181590500</v>
      </c>
      <c r="D63" s="47"/>
      <c r="E63" s="24"/>
    </row>
    <row r="64" spans="1:10" s="8" customFormat="1" ht="15.75" x14ac:dyDescent="0.25">
      <c r="A64" s="17">
        <v>3121</v>
      </c>
      <c r="B64" s="18" t="s">
        <v>21</v>
      </c>
      <c r="C64" s="21">
        <f>'[1]Přehled dotací'!L9</f>
        <v>8349600</v>
      </c>
      <c r="D64" s="47"/>
      <c r="E64" s="24"/>
    </row>
    <row r="65" spans="1:10" s="8" customFormat="1" ht="15.75" x14ac:dyDescent="0.25">
      <c r="A65" s="17">
        <v>3412</v>
      </c>
      <c r="B65" s="18" t="s">
        <v>25</v>
      </c>
      <c r="C65" s="21">
        <v>90800</v>
      </c>
      <c r="D65" s="47"/>
      <c r="E65" s="24"/>
    </row>
    <row r="66" spans="1:10" s="8" customFormat="1" ht="15.75" x14ac:dyDescent="0.25">
      <c r="A66" s="17">
        <v>3419</v>
      </c>
      <c r="B66" s="18" t="s">
        <v>56</v>
      </c>
      <c r="C66" s="21">
        <v>2300000</v>
      </c>
      <c r="D66" s="47"/>
      <c r="E66" s="24"/>
    </row>
    <row r="67" spans="1:10" s="8" customFormat="1" ht="15.75" x14ac:dyDescent="0.25">
      <c r="A67" s="74" t="s">
        <v>57</v>
      </c>
      <c r="B67" s="75"/>
      <c r="C67" s="76"/>
      <c r="D67" s="16"/>
      <c r="E67" s="2"/>
      <c r="F67" s="23"/>
      <c r="G67" s="24"/>
      <c r="H67" s="24"/>
    </row>
    <row r="68" spans="1:10" s="8" customFormat="1" ht="15.75" x14ac:dyDescent="0.25">
      <c r="A68" s="17">
        <v>3511</v>
      </c>
      <c r="B68" s="18" t="s">
        <v>58</v>
      </c>
      <c r="C68" s="21">
        <v>41000000</v>
      </c>
      <c r="D68" s="16"/>
      <c r="E68" s="2"/>
      <c r="F68" s="23"/>
      <c r="G68" s="24"/>
      <c r="H68" s="24"/>
    </row>
    <row r="69" spans="1:10" s="8" customFormat="1" ht="15.75" x14ac:dyDescent="0.25">
      <c r="A69" s="74" t="s">
        <v>30</v>
      </c>
      <c r="B69" s="75"/>
      <c r="C69" s="76"/>
      <c r="D69" s="16"/>
      <c r="E69" s="2"/>
      <c r="F69" s="23"/>
      <c r="G69" s="24"/>
      <c r="H69" s="24"/>
    </row>
    <row r="70" spans="1:10" s="8" customFormat="1" ht="15.75" x14ac:dyDescent="0.25">
      <c r="A70" s="17">
        <v>3319</v>
      </c>
      <c r="B70" s="18" t="s">
        <v>59</v>
      </c>
      <c r="C70" s="21">
        <v>0</v>
      </c>
      <c r="D70" s="16"/>
      <c r="E70" s="2"/>
      <c r="F70" s="25"/>
      <c r="G70" s="24"/>
      <c r="H70" s="24"/>
    </row>
    <row r="71" spans="1:10" s="8" customFormat="1" ht="15.75" x14ac:dyDescent="0.25">
      <c r="A71" s="74" t="s">
        <v>35</v>
      </c>
      <c r="B71" s="75"/>
      <c r="C71" s="76"/>
      <c r="D71" s="16"/>
      <c r="E71" s="2"/>
      <c r="F71" s="25"/>
      <c r="G71" s="24"/>
      <c r="H71" s="24"/>
    </row>
    <row r="72" spans="1:10" s="8" customFormat="1" ht="15.75" x14ac:dyDescent="0.25">
      <c r="A72" s="17">
        <v>5311</v>
      </c>
      <c r="B72" s="18" t="s">
        <v>36</v>
      </c>
      <c r="C72" s="48">
        <v>1500000</v>
      </c>
      <c r="D72" s="22"/>
      <c r="E72" s="2"/>
      <c r="F72" s="25"/>
      <c r="G72" s="24"/>
      <c r="H72" s="24"/>
    </row>
    <row r="73" spans="1:10" s="8" customFormat="1" ht="15.75" x14ac:dyDescent="0.25">
      <c r="A73" s="17">
        <v>5512</v>
      </c>
      <c r="B73" s="18" t="s">
        <v>37</v>
      </c>
      <c r="C73" s="48"/>
      <c r="D73" s="16"/>
      <c r="E73" s="2"/>
      <c r="F73" s="25"/>
      <c r="G73" s="24"/>
      <c r="H73" s="24"/>
    </row>
    <row r="74" spans="1:10" s="8" customFormat="1" ht="15.75" x14ac:dyDescent="0.25">
      <c r="A74" s="74" t="s">
        <v>38</v>
      </c>
      <c r="B74" s="75"/>
      <c r="C74" s="76"/>
      <c r="D74" s="16"/>
      <c r="E74" s="2"/>
      <c r="F74" s="25"/>
      <c r="G74" s="24"/>
      <c r="H74" s="24"/>
    </row>
    <row r="75" spans="1:10" s="8" customFormat="1" ht="15.75" x14ac:dyDescent="0.25">
      <c r="A75" s="17">
        <v>3612</v>
      </c>
      <c r="B75" s="18" t="s">
        <v>60</v>
      </c>
      <c r="C75" s="21">
        <v>3140100</v>
      </c>
      <c r="D75" s="16"/>
      <c r="E75" s="2"/>
      <c r="F75" s="25"/>
      <c r="G75" s="24"/>
      <c r="H75" s="24"/>
    </row>
    <row r="76" spans="1:10" s="8" customFormat="1" ht="15.75" x14ac:dyDescent="0.25">
      <c r="A76" s="17">
        <v>3613</v>
      </c>
      <c r="B76" s="18" t="s">
        <v>39</v>
      </c>
      <c r="C76" s="21">
        <f>[1]OBHSB!E30</f>
        <v>0</v>
      </c>
      <c r="D76" s="16"/>
      <c r="E76" s="2"/>
      <c r="F76" s="25"/>
      <c r="G76" s="24"/>
      <c r="H76" s="24"/>
    </row>
    <row r="77" spans="1:10" s="8" customFormat="1" ht="15.75" x14ac:dyDescent="0.25">
      <c r="A77" s="74" t="s">
        <v>41</v>
      </c>
      <c r="B77" s="75"/>
      <c r="C77" s="76"/>
      <c r="D77" s="16"/>
      <c r="E77" s="2"/>
      <c r="F77" s="25"/>
      <c r="G77" s="24"/>
      <c r="H77" s="24"/>
      <c r="I77" s="39"/>
      <c r="J77" s="39"/>
    </row>
    <row r="78" spans="1:10" s="8" customFormat="1" ht="49.15" customHeight="1" x14ac:dyDescent="0.25">
      <c r="A78" s="17">
        <v>6171</v>
      </c>
      <c r="B78" s="18" t="s">
        <v>61</v>
      </c>
      <c r="C78" s="49">
        <f>15184100-250000</f>
        <v>14934100</v>
      </c>
      <c r="D78" s="22"/>
      <c r="E78" s="2"/>
      <c r="F78" s="25"/>
      <c r="G78" s="24"/>
      <c r="H78" s="24"/>
      <c r="I78" s="39"/>
      <c r="J78" s="39"/>
    </row>
    <row r="79" spans="1:10" s="8" customFormat="1" ht="15.75" x14ac:dyDescent="0.25">
      <c r="A79" s="77" t="s">
        <v>62</v>
      </c>
      <c r="B79" s="78"/>
      <c r="C79" s="50">
        <f>C78+C76+C75+C73+C72+C70+C68+C66+C65+C63+C62+C60+C59+C58+C57+C56+C55+C64</f>
        <v>287185500</v>
      </c>
      <c r="D79" s="16"/>
      <c r="E79" s="2"/>
      <c r="F79" s="25"/>
      <c r="G79" s="24"/>
      <c r="H79" s="24"/>
      <c r="I79" s="39"/>
      <c r="J79" s="39"/>
    </row>
    <row r="80" spans="1:10" s="8" customFormat="1" ht="18.75" x14ac:dyDescent="0.25">
      <c r="A80" s="79" t="s">
        <v>63</v>
      </c>
      <c r="B80" s="80"/>
      <c r="C80" s="81"/>
      <c r="D80" s="16"/>
      <c r="E80" s="2"/>
      <c r="F80" s="25"/>
      <c r="G80" s="24"/>
      <c r="H80" s="24"/>
      <c r="I80" s="39"/>
      <c r="J80" s="39"/>
    </row>
    <row r="81" spans="1:9" s="8" customFormat="1" ht="15.75" x14ac:dyDescent="0.25">
      <c r="A81" s="82" t="s">
        <v>64</v>
      </c>
      <c r="B81" s="83"/>
      <c r="C81" s="51">
        <f>C79+C50</f>
        <v>482451900</v>
      </c>
      <c r="D81" s="16"/>
      <c r="E81" s="2"/>
      <c r="F81" s="52"/>
      <c r="G81" s="53"/>
      <c r="H81" s="53"/>
    </row>
    <row r="82" spans="1:9" s="8" customFormat="1" ht="15.75" x14ac:dyDescent="0.25">
      <c r="A82" s="82" t="s">
        <v>65</v>
      </c>
      <c r="B82" s="83"/>
      <c r="C82" s="51"/>
      <c r="D82" s="54"/>
      <c r="E82" s="2"/>
      <c r="F82" s="55"/>
      <c r="G82" s="12"/>
      <c r="H82" s="12"/>
    </row>
    <row r="83" spans="1:9" s="8" customFormat="1" ht="15.75" x14ac:dyDescent="0.25">
      <c r="A83" s="82" t="s">
        <v>66</v>
      </c>
      <c r="B83" s="83"/>
      <c r="C83" s="51">
        <f>[1]příjmy!D32</f>
        <v>482451900</v>
      </c>
      <c r="D83" s="16"/>
      <c r="E83" s="2"/>
      <c r="F83" s="55"/>
      <c r="G83" s="12"/>
      <c r="H83" s="12"/>
    </row>
    <row r="84" spans="1:9" s="8" customFormat="1" ht="16.5" thickBot="1" x14ac:dyDescent="0.3">
      <c r="A84" s="72" t="s">
        <v>67</v>
      </c>
      <c r="B84" s="73"/>
      <c r="C84" s="56">
        <f>C83-C81</f>
        <v>0</v>
      </c>
      <c r="D84" s="16"/>
      <c r="E84" s="2"/>
      <c r="F84" s="57"/>
      <c r="G84" s="12"/>
      <c r="H84" s="12"/>
    </row>
    <row r="85" spans="1:9" s="8" customFormat="1" ht="15.75" x14ac:dyDescent="0.25">
      <c r="B85" s="58"/>
      <c r="C85" s="59"/>
      <c r="D85" s="60"/>
      <c r="E85" s="2"/>
      <c r="F85" s="57"/>
      <c r="G85" s="12"/>
      <c r="H85" s="12"/>
    </row>
    <row r="86" spans="1:9" s="8" customFormat="1" ht="15.75" x14ac:dyDescent="0.25">
      <c r="A86" s="61"/>
      <c r="B86" s="58"/>
      <c r="C86" s="59"/>
      <c r="D86" s="62"/>
      <c r="E86" s="2"/>
      <c r="F86" s="23"/>
      <c r="G86" s="23"/>
      <c r="H86" s="23"/>
    </row>
    <row r="87" spans="1:9" s="8" customFormat="1" ht="15.75" x14ac:dyDescent="0.25">
      <c r="A87" s="23"/>
      <c r="B87" s="63"/>
      <c r="C87" s="64"/>
      <c r="D87" s="60"/>
      <c r="E87" s="2"/>
      <c r="F87" s="25"/>
      <c r="G87" s="24"/>
      <c r="H87" s="24"/>
    </row>
    <row r="88" spans="1:9" s="8" customFormat="1" ht="15.75" x14ac:dyDescent="0.25">
      <c r="A88" s="23"/>
      <c r="B88" s="63"/>
      <c r="C88" s="64"/>
      <c r="D88" s="60"/>
      <c r="E88" s="2"/>
      <c r="F88" s="25"/>
      <c r="G88" s="24"/>
      <c r="H88" s="24"/>
    </row>
    <row r="89" spans="1:9" s="8" customFormat="1" ht="15.75" x14ac:dyDescent="0.25">
      <c r="A89" s="23"/>
      <c r="B89" s="63"/>
      <c r="C89" s="64"/>
      <c r="D89" s="60"/>
      <c r="E89" s="2"/>
      <c r="F89" s="23"/>
      <c r="G89" s="24"/>
      <c r="H89" s="24"/>
    </row>
    <row r="90" spans="1:9" s="8" customFormat="1" ht="15.75" x14ac:dyDescent="0.25">
      <c r="A90" s="23"/>
      <c r="B90" s="63"/>
      <c r="C90" s="64"/>
      <c r="D90" s="60"/>
      <c r="E90" s="2"/>
      <c r="F90" s="23"/>
      <c r="G90" s="24"/>
      <c r="H90" s="24"/>
      <c r="I90" s="39"/>
    </row>
    <row r="91" spans="1:9" s="8" customFormat="1" ht="15.75" x14ac:dyDescent="0.25">
      <c r="A91" s="23"/>
      <c r="B91" s="63"/>
      <c r="C91" s="64"/>
      <c r="D91" s="60"/>
      <c r="E91" s="2"/>
      <c r="F91" s="23"/>
      <c r="G91" s="23"/>
      <c r="H91" s="23"/>
    </row>
    <row r="92" spans="1:9" s="8" customFormat="1" ht="15.75" x14ac:dyDescent="0.25">
      <c r="A92" s="23"/>
      <c r="B92" s="63"/>
      <c r="C92" s="64"/>
      <c r="D92" s="60"/>
      <c r="E92" s="2"/>
      <c r="F92" s="23"/>
      <c r="G92" s="24"/>
      <c r="H92" s="24"/>
    </row>
    <row r="93" spans="1:9" s="8" customFormat="1" ht="15.75" x14ac:dyDescent="0.25">
      <c r="A93" s="23"/>
      <c r="B93" s="63"/>
      <c r="C93" s="64"/>
      <c r="D93" s="60"/>
      <c r="E93" s="2"/>
      <c r="F93" s="23"/>
      <c r="G93" s="24"/>
      <c r="H93" s="24"/>
    </row>
    <row r="94" spans="1:9" s="8" customFormat="1" ht="15.75" x14ac:dyDescent="0.25">
      <c r="A94" s="23"/>
      <c r="B94" s="63"/>
      <c r="C94" s="64"/>
      <c r="D94" s="60"/>
      <c r="E94" s="2"/>
      <c r="F94" s="23"/>
      <c r="G94" s="24"/>
      <c r="H94" s="24"/>
    </row>
    <row r="95" spans="1:9" s="8" customFormat="1" ht="15.75" x14ac:dyDescent="0.25">
      <c r="A95" s="23"/>
      <c r="B95" s="63"/>
      <c r="C95" s="64"/>
      <c r="D95" s="60"/>
      <c r="E95" s="2"/>
      <c r="F95" s="23"/>
      <c r="G95" s="24"/>
      <c r="H95" s="24"/>
      <c r="I95" s="39"/>
    </row>
    <row r="96" spans="1:9" s="8" customFormat="1" ht="15.75" x14ac:dyDescent="0.25">
      <c r="A96" s="23"/>
      <c r="B96" s="63"/>
      <c r="C96" s="64"/>
      <c r="D96" s="60"/>
      <c r="E96" s="2"/>
      <c r="F96" s="23"/>
      <c r="G96" s="23"/>
      <c r="H96" s="23"/>
    </row>
    <row r="97" spans="1:9" s="8" customFormat="1" ht="15.75" x14ac:dyDescent="0.25">
      <c r="A97" s="23"/>
      <c r="B97" s="63"/>
      <c r="C97" s="64"/>
      <c r="D97" s="60"/>
      <c r="E97" s="2"/>
      <c r="F97" s="23"/>
      <c r="G97" s="24"/>
      <c r="H97" s="24"/>
    </row>
    <row r="98" spans="1:9" s="8" customFormat="1" ht="15.75" x14ac:dyDescent="0.25">
      <c r="A98" s="23"/>
      <c r="B98" s="63"/>
      <c r="C98" s="64"/>
      <c r="D98" s="60"/>
      <c r="E98" s="2"/>
      <c r="F98" s="23"/>
      <c r="G98" s="24"/>
      <c r="H98" s="24"/>
    </row>
    <row r="99" spans="1:9" s="8" customFormat="1" ht="15.75" x14ac:dyDescent="0.25">
      <c r="A99" s="61" t="s">
        <v>68</v>
      </c>
      <c r="B99" s="65"/>
      <c r="C99" s="64"/>
      <c r="D99" s="60"/>
      <c r="E99" s="2"/>
      <c r="F99" s="23"/>
      <c r="G99" s="24"/>
      <c r="H99" s="24"/>
      <c r="I99" s="39"/>
    </row>
    <row r="100" spans="1:9" s="8" customFormat="1" ht="15.75" x14ac:dyDescent="0.25">
      <c r="A100" s="23"/>
      <c r="B100" s="63"/>
      <c r="C100" s="64"/>
      <c r="D100" s="60"/>
      <c r="E100" s="2"/>
      <c r="F100" s="23"/>
      <c r="G100" s="24"/>
      <c r="H100" s="24"/>
      <c r="I100" s="39"/>
    </row>
    <row r="101" spans="1:9" s="8" customFormat="1" ht="15.75" x14ac:dyDescent="0.25">
      <c r="A101" s="23"/>
      <c r="B101" s="63"/>
      <c r="C101" s="64"/>
      <c r="D101" s="60"/>
      <c r="E101" s="2"/>
      <c r="F101" s="23"/>
      <c r="G101" s="23"/>
      <c r="H101" s="23"/>
    </row>
    <row r="102" spans="1:9" s="8" customFormat="1" ht="15.75" x14ac:dyDescent="0.25">
      <c r="A102" s="66"/>
      <c r="B102" s="67"/>
      <c r="C102" s="64"/>
      <c r="D102" s="60"/>
      <c r="E102" s="2"/>
      <c r="F102" s="23"/>
      <c r="G102" s="23"/>
      <c r="H102" s="23"/>
    </row>
    <row r="103" spans="1:9" s="8" customFormat="1" ht="15.75" x14ac:dyDescent="0.25">
      <c r="A103" s="66"/>
      <c r="B103" s="67"/>
      <c r="C103" s="64"/>
      <c r="D103" s="60"/>
      <c r="E103" s="2"/>
      <c r="F103" s="23"/>
      <c r="G103" s="23"/>
      <c r="H103" s="23"/>
    </row>
    <row r="104" spans="1:9" s="8" customFormat="1" ht="15.75" x14ac:dyDescent="0.25">
      <c r="A104" s="23"/>
      <c r="B104" s="63"/>
      <c r="C104" s="64"/>
      <c r="D104" s="60"/>
      <c r="E104" s="2"/>
      <c r="F104" s="23"/>
      <c r="G104" s="24"/>
      <c r="H104" s="24"/>
    </row>
    <row r="105" spans="1:9" s="8" customFormat="1" ht="15.75" x14ac:dyDescent="0.25">
      <c r="A105" s="23"/>
      <c r="B105" s="63"/>
      <c r="C105" s="64"/>
      <c r="D105" s="60"/>
      <c r="E105" s="2"/>
      <c r="F105" s="23"/>
      <c r="G105" s="24"/>
      <c r="H105" s="24"/>
    </row>
    <row r="106" spans="1:9" s="8" customFormat="1" ht="15.75" x14ac:dyDescent="0.25">
      <c r="A106" s="23"/>
      <c r="B106" s="63"/>
      <c r="C106" s="64"/>
      <c r="D106" s="60"/>
      <c r="E106" s="2"/>
      <c r="F106" s="23"/>
      <c r="G106" s="24"/>
      <c r="H106" s="24"/>
    </row>
    <row r="107" spans="1:9" s="8" customFormat="1" ht="15.75" x14ac:dyDescent="0.25">
      <c r="A107" s="23"/>
      <c r="B107" s="63"/>
      <c r="C107" s="64"/>
      <c r="D107" s="60"/>
      <c r="E107" s="2"/>
      <c r="F107" s="23"/>
      <c r="G107" s="24"/>
      <c r="H107" s="24"/>
    </row>
    <row r="108" spans="1:9" s="8" customFormat="1" ht="15.75" x14ac:dyDescent="0.25">
      <c r="A108" s="23"/>
      <c r="B108" s="63"/>
      <c r="C108" s="64"/>
      <c r="D108" s="60"/>
      <c r="E108" s="2"/>
      <c r="F108" s="23"/>
      <c r="G108" s="24"/>
      <c r="H108" s="24"/>
    </row>
    <row r="109" spans="1:9" s="8" customFormat="1" ht="15.75" x14ac:dyDescent="0.25">
      <c r="A109" s="23"/>
      <c r="B109" s="63"/>
      <c r="C109" s="64"/>
      <c r="D109" s="60"/>
      <c r="E109" s="2"/>
      <c r="F109" s="23"/>
      <c r="G109" s="24"/>
      <c r="H109" s="24"/>
    </row>
    <row r="110" spans="1:9" s="8" customFormat="1" ht="15.75" x14ac:dyDescent="0.25">
      <c r="A110" s="23"/>
      <c r="B110" s="63"/>
      <c r="C110" s="64"/>
      <c r="D110" s="60"/>
      <c r="E110" s="2"/>
      <c r="F110" s="23"/>
      <c r="G110" s="24"/>
      <c r="H110" s="24"/>
    </row>
    <row r="111" spans="1:9" s="8" customFormat="1" ht="15.75" x14ac:dyDescent="0.25">
      <c r="A111" s="23"/>
      <c r="B111" s="63"/>
      <c r="C111" s="64"/>
      <c r="D111" s="60"/>
      <c r="E111" s="2"/>
      <c r="F111" s="23"/>
      <c r="G111" s="24"/>
      <c r="H111" s="24"/>
    </row>
    <row r="112" spans="1:9" s="8" customFormat="1" ht="15.75" x14ac:dyDescent="0.25">
      <c r="A112" s="23"/>
      <c r="B112" s="63"/>
      <c r="C112" s="64"/>
      <c r="D112" s="60"/>
      <c r="E112" s="2"/>
      <c r="F112" s="23"/>
      <c r="G112" s="24"/>
      <c r="H112" s="24"/>
      <c r="I112" s="39"/>
    </row>
    <row r="113" spans="1:9" s="8" customFormat="1" ht="15.75" x14ac:dyDescent="0.25">
      <c r="A113" s="23"/>
      <c r="B113" s="63"/>
      <c r="C113" s="64"/>
      <c r="D113" s="60"/>
      <c r="E113" s="2"/>
      <c r="F113" s="23"/>
      <c r="G113" s="23"/>
      <c r="H113" s="23"/>
    </row>
    <row r="114" spans="1:9" s="8" customFormat="1" ht="15.75" x14ac:dyDescent="0.25">
      <c r="A114" s="23"/>
      <c r="B114" s="63"/>
      <c r="C114" s="64"/>
      <c r="D114" s="60"/>
      <c r="E114" s="2"/>
      <c r="F114" s="23"/>
      <c r="G114" s="24"/>
      <c r="H114" s="24"/>
    </row>
    <row r="115" spans="1:9" s="8" customFormat="1" ht="15.75" x14ac:dyDescent="0.25">
      <c r="A115" s="23"/>
      <c r="B115" s="63"/>
      <c r="C115" s="64"/>
      <c r="D115" s="60"/>
      <c r="E115" s="2"/>
      <c r="F115" s="23"/>
      <c r="G115" s="24"/>
      <c r="H115" s="24"/>
    </row>
    <row r="116" spans="1:9" s="8" customFormat="1" ht="15.75" x14ac:dyDescent="0.25">
      <c r="A116" s="23"/>
      <c r="B116" s="63"/>
      <c r="C116" s="64"/>
      <c r="D116" s="60"/>
      <c r="E116" s="2"/>
      <c r="F116" s="68"/>
      <c r="G116" s="69"/>
      <c r="H116" s="69"/>
      <c r="I116" s="39"/>
    </row>
    <row r="118" spans="1:9" x14ac:dyDescent="0.2">
      <c r="F118" s="70"/>
      <c r="G118" s="71"/>
      <c r="H118" s="71"/>
    </row>
    <row r="119" spans="1:9" x14ac:dyDescent="0.2">
      <c r="F119" s="70"/>
      <c r="G119" s="71"/>
      <c r="H119" s="71"/>
    </row>
    <row r="120" spans="1:9" x14ac:dyDescent="0.2">
      <c r="F120" s="70"/>
      <c r="G120" s="71"/>
      <c r="H120" s="71"/>
    </row>
    <row r="121" spans="1:9" x14ac:dyDescent="0.2">
      <c r="F121" s="70"/>
      <c r="G121" s="71"/>
      <c r="H121" s="71"/>
    </row>
  </sheetData>
  <mergeCells count="31">
    <mergeCell ref="A42:C42"/>
    <mergeCell ref="A1:C1"/>
    <mergeCell ref="A3:A4"/>
    <mergeCell ref="B3:B4"/>
    <mergeCell ref="C3:C4"/>
    <mergeCell ref="A5:C5"/>
    <mergeCell ref="A6:C6"/>
    <mergeCell ref="A15:C15"/>
    <mergeCell ref="A28:C28"/>
    <mergeCell ref="A31:C31"/>
    <mergeCell ref="A36:C36"/>
    <mergeCell ref="A39:C39"/>
    <mergeCell ref="A74:C74"/>
    <mergeCell ref="A45:C45"/>
    <mergeCell ref="A50:B50"/>
    <mergeCell ref="A51:A52"/>
    <mergeCell ref="B51:B52"/>
    <mergeCell ref="C51:C52"/>
    <mergeCell ref="A53:C53"/>
    <mergeCell ref="A54:C54"/>
    <mergeCell ref="A61:C61"/>
    <mergeCell ref="A67:C67"/>
    <mergeCell ref="A69:C69"/>
    <mergeCell ref="A71:C71"/>
    <mergeCell ref="A84:B84"/>
    <mergeCell ref="A77:C77"/>
    <mergeCell ref="A79:B79"/>
    <mergeCell ref="A80:C80"/>
    <mergeCell ref="A81:B81"/>
    <mergeCell ref="A82:B82"/>
    <mergeCell ref="A83:B8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výdaje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Jana Gondeková</cp:lastModifiedBy>
  <dcterms:created xsi:type="dcterms:W3CDTF">2026-02-23T07:01:18Z</dcterms:created>
  <dcterms:modified xsi:type="dcterms:W3CDTF">2026-02-23T07:22:51Z</dcterms:modified>
</cp:coreProperties>
</file>